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<sst xmlns="http://schemas.openxmlformats.org/spreadsheetml/2006/main" count="36" uniqueCount="28">
  <si>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>電線sq</t>
  </si>
  <si>
    <t>こう長</t>
  </si>
  <si>
    <t>電線ｻｲｽﾞ</t>
  </si>
  <si>
    <t>素線</t>
  </si>
  <si>
    <t>線数</t>
  </si>
  <si>
    <t>断面積</t>
  </si>
  <si>
    <t>単相２線式</t>
  </si>
  <si>
    <t>３相３線式</t>
  </si>
  <si>
    <t>電圧
降下計</t>
  </si>
  <si>
    <t>電圧
降下</t>
  </si>
  <si>
    <t>負荷
電流</t>
  </si>
  <si>
    <t>負荷
電流計</t>
  </si>
  <si>
    <t>機器</t>
  </si>
  <si>
    <t>ﾓｰﾀｰ11kw</t>
  </si>
  <si>
    <t>負荷1</t>
  </si>
  <si>
    <t>負荷2</t>
  </si>
  <si>
    <t>負荷3</t>
  </si>
  <si>
    <t>負荷4</t>
  </si>
  <si>
    <t>負荷5</t>
  </si>
  <si>
    <t>負荷6</t>
  </si>
  <si>
    <t>負荷7</t>
  </si>
  <si>
    <t>負荷8</t>
  </si>
  <si>
    <t>負荷9</t>
  </si>
  <si>
    <t>負荷10</t>
  </si>
  <si>
    <t>負荷11</t>
  </si>
  <si>
    <t>負荷12</t>
  </si>
  <si>
    <t>ﾓｰﾀｰ2.2kw</t>
  </si>
  <si>
    <t>参考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</si>
</sst>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</numFmts>
  <fonts count="4">
    <font>
      <sz val="11"/>
      <name val="ＭＳ 明朝"/>
      <family val="1"/>
    </font>
    <font>
      <sz val="6"/>
      <name val="ＭＳ 明朝"/>
      <family val="1"/>
    </font>
    <font>
      <sz val="11"/>
      <color indexed="10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40" fontId="0" fillId="0" borderId="0" xfId="16" applyNumberFormat="1" applyAlignment="1">
      <alignment/>
    </xf>
    <xf numFmtId="177" fontId="0" fillId="0" borderId="0" xfId="16" applyNumberFormat="1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40" fontId="0" fillId="2" borderId="0" xfId="16" applyNumberFormat="1" applyFont="1" applyFill="1" applyAlignment="1">
      <alignment vertical="center" wrapTex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wrapText="1"/>
    </xf>
    <xf numFmtId="40" fontId="0" fillId="3" borderId="0" xfId="16" applyNumberFormat="1" applyFont="1" applyFill="1" applyAlignment="1">
      <alignment vertical="center" wrapText="1"/>
    </xf>
    <xf numFmtId="0" fontId="0" fillId="4" borderId="1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7" fontId="0" fillId="4" borderId="0" xfId="16" applyNumberFormat="1" applyFill="1" applyAlignment="1">
      <alignment vertical="center"/>
    </xf>
    <xf numFmtId="40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23</xdr:row>
      <xdr:rowOff>0</xdr:rowOff>
    </xdr:from>
    <xdr:to>
      <xdr:col>6</xdr:col>
      <xdr:colOff>476250</xdr:colOff>
      <xdr:row>23</xdr:row>
      <xdr:rowOff>0</xdr:rowOff>
    </xdr:to>
    <xdr:sp>
      <xdr:nvSpPr>
        <xdr:cNvPr id="1" name="Line 21"/>
        <xdr:cNvSpPr>
          <a:spLocks/>
        </xdr:cNvSpPr>
      </xdr:nvSpPr>
      <xdr:spPr>
        <a:xfrm>
          <a:off x="3638550" y="41243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371475</xdr:colOff>
      <xdr:row>22</xdr:row>
      <xdr:rowOff>123825</xdr:rowOff>
    </xdr:from>
    <xdr:to>
      <xdr:col>6</xdr:col>
      <xdr:colOff>514350</xdr:colOff>
      <xdr:row>23</xdr:row>
      <xdr:rowOff>57150</xdr:rowOff>
    </xdr:to>
    <xdr:sp>
      <xdr:nvSpPr>
        <xdr:cNvPr id="2" name="Oval 19"/>
        <xdr:cNvSpPr>
          <a:spLocks/>
        </xdr:cNvSpPr>
      </xdr:nvSpPr>
      <xdr:spPr>
        <a:xfrm>
          <a:off x="4400550" y="4067175"/>
          <a:ext cx="14287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142875</xdr:colOff>
      <xdr:row>23</xdr:row>
      <xdr:rowOff>0</xdr:rowOff>
    </xdr:from>
    <xdr:to>
      <xdr:col>4</xdr:col>
      <xdr:colOff>180975</xdr:colOff>
      <xdr:row>23</xdr:row>
      <xdr:rowOff>0</xdr:rowOff>
    </xdr:to>
    <xdr:sp>
      <xdr:nvSpPr>
        <xdr:cNvPr id="3" name="Line 10"/>
        <xdr:cNvSpPr>
          <a:spLocks/>
        </xdr:cNvSpPr>
      </xdr:nvSpPr>
      <xdr:spPr>
        <a:xfrm>
          <a:off x="819150" y="41243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447675</xdr:colOff>
      <xdr:row>22</xdr:row>
      <xdr:rowOff>123825</xdr:rowOff>
    </xdr:from>
    <xdr:to>
      <xdr:col>1</xdr:col>
      <xdr:colOff>133350</xdr:colOff>
      <xdr:row>23</xdr:row>
      <xdr:rowOff>57150</xdr:rowOff>
    </xdr:to>
    <xdr:sp>
      <xdr:nvSpPr>
        <xdr:cNvPr id="4" name="Rectangle 4"/>
        <xdr:cNvSpPr>
          <a:spLocks/>
        </xdr:cNvSpPr>
      </xdr:nvSpPr>
      <xdr:spPr>
        <a:xfrm>
          <a:off x="447675" y="4067175"/>
          <a:ext cx="3619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447675</xdr:colOff>
      <xdr:row>22</xdr:row>
      <xdr:rowOff>123825</xdr:rowOff>
    </xdr:from>
    <xdr:to>
      <xdr:col>1</xdr:col>
      <xdr:colOff>114300</xdr:colOff>
      <xdr:row>23</xdr:row>
      <xdr:rowOff>57150</xdr:rowOff>
    </xdr:to>
    <xdr:sp>
      <xdr:nvSpPr>
        <xdr:cNvPr id="5" name="Line 5"/>
        <xdr:cNvSpPr>
          <a:spLocks/>
        </xdr:cNvSpPr>
      </xdr:nvSpPr>
      <xdr:spPr>
        <a:xfrm flipV="1">
          <a:off x="447675" y="4067175"/>
          <a:ext cx="3429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476250</xdr:colOff>
      <xdr:row>22</xdr:row>
      <xdr:rowOff>123825</xdr:rowOff>
    </xdr:from>
    <xdr:to>
      <xdr:col>3</xdr:col>
      <xdr:colOff>133350</xdr:colOff>
      <xdr:row>23</xdr:row>
      <xdr:rowOff>66675</xdr:rowOff>
    </xdr:to>
    <xdr:sp>
      <xdr:nvSpPr>
        <xdr:cNvPr id="6" name="Oval 6"/>
        <xdr:cNvSpPr>
          <a:spLocks/>
        </xdr:cNvSpPr>
      </xdr:nvSpPr>
      <xdr:spPr>
        <a:xfrm>
          <a:off x="1828800" y="4067175"/>
          <a:ext cx="1524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123825</xdr:rowOff>
    </xdr:from>
    <xdr:to>
      <xdr:col>2</xdr:col>
      <xdr:colOff>142875</xdr:colOff>
      <xdr:row>23</xdr:row>
      <xdr:rowOff>57150</xdr:rowOff>
    </xdr:to>
    <xdr:sp>
      <xdr:nvSpPr>
        <xdr:cNvPr id="7" name="Oval 7"/>
        <xdr:cNvSpPr>
          <a:spLocks/>
        </xdr:cNvSpPr>
      </xdr:nvSpPr>
      <xdr:spPr>
        <a:xfrm>
          <a:off x="1352550" y="4067175"/>
          <a:ext cx="14287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371475</xdr:colOff>
      <xdr:row>22</xdr:row>
      <xdr:rowOff>123825</xdr:rowOff>
    </xdr:from>
    <xdr:to>
      <xdr:col>3</xdr:col>
      <xdr:colOff>514350</xdr:colOff>
      <xdr:row>23</xdr:row>
      <xdr:rowOff>57150</xdr:rowOff>
    </xdr:to>
    <xdr:sp>
      <xdr:nvSpPr>
        <xdr:cNvPr id="8" name="Oval 8"/>
        <xdr:cNvSpPr>
          <a:spLocks/>
        </xdr:cNvSpPr>
      </xdr:nvSpPr>
      <xdr:spPr>
        <a:xfrm>
          <a:off x="2219325" y="4067175"/>
          <a:ext cx="14287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95250</xdr:colOff>
      <xdr:row>22</xdr:row>
      <xdr:rowOff>123825</xdr:rowOff>
    </xdr:from>
    <xdr:to>
      <xdr:col>4</xdr:col>
      <xdr:colOff>238125</xdr:colOff>
      <xdr:row>23</xdr:row>
      <xdr:rowOff>57150</xdr:rowOff>
    </xdr:to>
    <xdr:sp>
      <xdr:nvSpPr>
        <xdr:cNvPr id="9" name="Oval 9"/>
        <xdr:cNvSpPr>
          <a:spLocks/>
        </xdr:cNvSpPr>
      </xdr:nvSpPr>
      <xdr:spPr>
        <a:xfrm>
          <a:off x="2619375" y="4067175"/>
          <a:ext cx="14287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1</xdr:col>
      <xdr:colOff>390525</xdr:colOff>
      <xdr:row>22</xdr:row>
      <xdr:rowOff>0</xdr:rowOff>
    </xdr:from>
    <xdr:ext cx="304800" cy="180975"/>
    <xdr:sp>
      <xdr:nvSpPr>
        <xdr:cNvPr id="10" name="TextBox 11"/>
        <xdr:cNvSpPr txBox="1">
          <a:spLocks noChangeArrowheads="1"/>
        </xdr:cNvSpPr>
      </xdr:nvSpPr>
      <xdr:spPr>
        <a:xfrm>
          <a:off x="1066800" y="3943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50m</a:t>
          </a:r>
        </a:p>
      </xdr:txBody>
    </xdr:sp>
    <xdr:clientData/>
  </xdr:oneCellAnchor>
  <xdr:oneCellAnchor>
    <xdr:from>
      <xdr:col>2</xdr:col>
      <xdr:colOff>114300</xdr:colOff>
      <xdr:row>22</xdr:row>
      <xdr:rowOff>0</xdr:rowOff>
    </xdr:from>
    <xdr:ext cx="381000" cy="180975"/>
    <xdr:sp>
      <xdr:nvSpPr>
        <xdr:cNvPr id="11" name="TextBox 12"/>
        <xdr:cNvSpPr txBox="1">
          <a:spLocks noChangeArrowheads="1"/>
        </xdr:cNvSpPr>
      </xdr:nvSpPr>
      <xdr:spPr>
        <a:xfrm>
          <a:off x="1466850" y="3943350"/>
          <a:ext cx="381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2.1m</a:t>
          </a:r>
        </a:p>
      </xdr:txBody>
    </xdr:sp>
    <xdr:clientData/>
  </xdr:oneCellAnchor>
  <xdr:twoCellAnchor>
    <xdr:from>
      <xdr:col>5</xdr:col>
      <xdr:colOff>352425</xdr:colOff>
      <xdr:row>22</xdr:row>
      <xdr:rowOff>123825</xdr:rowOff>
    </xdr:from>
    <xdr:to>
      <xdr:col>5</xdr:col>
      <xdr:colOff>495300</xdr:colOff>
      <xdr:row>23</xdr:row>
      <xdr:rowOff>57150</xdr:rowOff>
    </xdr:to>
    <xdr:sp>
      <xdr:nvSpPr>
        <xdr:cNvPr id="12" name="Oval 17"/>
        <xdr:cNvSpPr>
          <a:spLocks/>
        </xdr:cNvSpPr>
      </xdr:nvSpPr>
      <xdr:spPr>
        <a:xfrm>
          <a:off x="3562350" y="4067175"/>
          <a:ext cx="14287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22</xdr:row>
      <xdr:rowOff>123825</xdr:rowOff>
    </xdr:from>
    <xdr:to>
      <xdr:col>6</xdr:col>
      <xdr:colOff>180975</xdr:colOff>
      <xdr:row>23</xdr:row>
      <xdr:rowOff>57150</xdr:rowOff>
    </xdr:to>
    <xdr:sp>
      <xdr:nvSpPr>
        <xdr:cNvPr id="13" name="Oval 18"/>
        <xdr:cNvSpPr>
          <a:spLocks/>
        </xdr:cNvSpPr>
      </xdr:nvSpPr>
      <xdr:spPr>
        <a:xfrm>
          <a:off x="4067175" y="4067175"/>
          <a:ext cx="14287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3</xdr:col>
      <xdr:colOff>95250</xdr:colOff>
      <xdr:row>22</xdr:row>
      <xdr:rowOff>0</xdr:rowOff>
    </xdr:from>
    <xdr:ext cx="381000" cy="180975"/>
    <xdr:sp>
      <xdr:nvSpPr>
        <xdr:cNvPr id="14" name="TextBox 22"/>
        <xdr:cNvSpPr txBox="1">
          <a:spLocks noChangeArrowheads="1"/>
        </xdr:cNvSpPr>
      </xdr:nvSpPr>
      <xdr:spPr>
        <a:xfrm>
          <a:off x="1943100" y="3943350"/>
          <a:ext cx="381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2.1m</a:t>
          </a:r>
        </a:p>
      </xdr:txBody>
    </xdr:sp>
    <xdr:clientData/>
  </xdr:oneCellAnchor>
  <xdr:oneCellAnchor>
    <xdr:from>
      <xdr:col>3</xdr:col>
      <xdr:colOff>476250</xdr:colOff>
      <xdr:row>22</xdr:row>
      <xdr:rowOff>0</xdr:rowOff>
    </xdr:from>
    <xdr:ext cx="381000" cy="180975"/>
    <xdr:sp>
      <xdr:nvSpPr>
        <xdr:cNvPr id="15" name="TextBox 23"/>
        <xdr:cNvSpPr txBox="1">
          <a:spLocks noChangeArrowheads="1"/>
        </xdr:cNvSpPr>
      </xdr:nvSpPr>
      <xdr:spPr>
        <a:xfrm>
          <a:off x="2324100" y="3943350"/>
          <a:ext cx="381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2.1m</a:t>
          </a:r>
        </a:p>
      </xdr:txBody>
    </xdr:sp>
    <xdr:clientData/>
  </xdr:oneCellAnchor>
  <xdr:oneCellAnchor>
    <xdr:from>
      <xdr:col>5</xdr:col>
      <xdr:colOff>390525</xdr:colOff>
      <xdr:row>22</xdr:row>
      <xdr:rowOff>0</xdr:rowOff>
    </xdr:from>
    <xdr:ext cx="381000" cy="180975"/>
    <xdr:sp>
      <xdr:nvSpPr>
        <xdr:cNvPr id="16" name="TextBox 24"/>
        <xdr:cNvSpPr txBox="1">
          <a:spLocks noChangeArrowheads="1"/>
        </xdr:cNvSpPr>
      </xdr:nvSpPr>
      <xdr:spPr>
        <a:xfrm>
          <a:off x="3600450" y="3943350"/>
          <a:ext cx="381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2.1m</a:t>
          </a:r>
        </a:p>
      </xdr:txBody>
    </xdr:sp>
    <xdr:clientData/>
  </xdr:oneCellAnchor>
  <xdr:oneCellAnchor>
    <xdr:from>
      <xdr:col>6</xdr:col>
      <xdr:colOff>95250</xdr:colOff>
      <xdr:row>22</xdr:row>
      <xdr:rowOff>0</xdr:rowOff>
    </xdr:from>
    <xdr:ext cx="381000" cy="180975"/>
    <xdr:sp>
      <xdr:nvSpPr>
        <xdr:cNvPr id="17" name="TextBox 25"/>
        <xdr:cNvSpPr txBox="1">
          <a:spLocks noChangeArrowheads="1"/>
        </xdr:cNvSpPr>
      </xdr:nvSpPr>
      <xdr:spPr>
        <a:xfrm>
          <a:off x="4124325" y="3943350"/>
          <a:ext cx="381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2.1m</a:t>
          </a:r>
        </a:p>
      </xdr:txBody>
    </xdr:sp>
    <xdr:clientData/>
  </xdr:oneCellAnchor>
  <xdr:oneCellAnchor>
    <xdr:from>
      <xdr:col>0</xdr:col>
      <xdr:colOff>438150</xdr:colOff>
      <xdr:row>23</xdr:row>
      <xdr:rowOff>104775</xdr:rowOff>
    </xdr:from>
    <xdr:ext cx="304800" cy="219075"/>
    <xdr:sp>
      <xdr:nvSpPr>
        <xdr:cNvPr id="18" name="TextBox 26"/>
        <xdr:cNvSpPr txBox="1">
          <a:spLocks noChangeArrowheads="1"/>
        </xdr:cNvSpPr>
      </xdr:nvSpPr>
      <xdr:spPr>
        <a:xfrm>
          <a:off x="438150" y="42291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盤</a:t>
          </a:r>
        </a:p>
      </xdr:txBody>
    </xdr:sp>
    <xdr:clientData/>
  </xdr:oneCellAnchor>
  <xdr:oneCellAnchor>
    <xdr:from>
      <xdr:col>1</xdr:col>
      <xdr:colOff>638175</xdr:colOff>
      <xdr:row>23</xdr:row>
      <xdr:rowOff>114300</xdr:rowOff>
    </xdr:from>
    <xdr:ext cx="266700" cy="457200"/>
    <xdr:sp>
      <xdr:nvSpPr>
        <xdr:cNvPr id="19" name="TextBox 27"/>
        <xdr:cNvSpPr txBox="1">
          <a:spLocks noChangeArrowheads="1"/>
        </xdr:cNvSpPr>
      </xdr:nvSpPr>
      <xdr:spPr>
        <a:xfrm>
          <a:off x="1314450" y="4238625"/>
          <a:ext cx="2667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負荷１</a:t>
          </a:r>
        </a:p>
      </xdr:txBody>
    </xdr:sp>
    <xdr:clientData/>
  </xdr:oneCellAnchor>
  <xdr:oneCellAnchor>
    <xdr:from>
      <xdr:col>2</xdr:col>
      <xdr:colOff>409575</xdr:colOff>
      <xdr:row>23</xdr:row>
      <xdr:rowOff>104775</xdr:rowOff>
    </xdr:from>
    <xdr:ext cx="266700" cy="457200"/>
    <xdr:sp>
      <xdr:nvSpPr>
        <xdr:cNvPr id="20" name="TextBox 28"/>
        <xdr:cNvSpPr txBox="1">
          <a:spLocks noChangeArrowheads="1"/>
        </xdr:cNvSpPr>
      </xdr:nvSpPr>
      <xdr:spPr>
        <a:xfrm>
          <a:off x="1762125" y="4229100"/>
          <a:ext cx="2667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負荷２</a:t>
          </a:r>
        </a:p>
      </xdr:txBody>
    </xdr:sp>
    <xdr:clientData/>
  </xdr:oneCellAnchor>
  <xdr:oneCellAnchor>
    <xdr:from>
      <xdr:col>3</xdr:col>
      <xdr:colOff>295275</xdr:colOff>
      <xdr:row>23</xdr:row>
      <xdr:rowOff>114300</xdr:rowOff>
    </xdr:from>
    <xdr:ext cx="257175" cy="457200"/>
    <xdr:sp>
      <xdr:nvSpPr>
        <xdr:cNvPr id="21" name="TextBox 29"/>
        <xdr:cNvSpPr txBox="1">
          <a:spLocks noChangeArrowheads="1"/>
        </xdr:cNvSpPr>
      </xdr:nvSpPr>
      <xdr:spPr>
        <a:xfrm>
          <a:off x="2143125" y="4238625"/>
          <a:ext cx="2571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負荷３</a:t>
          </a:r>
        </a:p>
      </xdr:txBody>
    </xdr:sp>
    <xdr:clientData/>
  </xdr:oneCellAnchor>
  <xdr:oneCellAnchor>
    <xdr:from>
      <xdr:col>4</xdr:col>
      <xdr:colOff>57150</xdr:colOff>
      <xdr:row>23</xdr:row>
      <xdr:rowOff>114300</xdr:rowOff>
    </xdr:from>
    <xdr:ext cx="257175" cy="457200"/>
    <xdr:sp>
      <xdr:nvSpPr>
        <xdr:cNvPr id="22" name="TextBox 30"/>
        <xdr:cNvSpPr txBox="1">
          <a:spLocks noChangeArrowheads="1"/>
        </xdr:cNvSpPr>
      </xdr:nvSpPr>
      <xdr:spPr>
        <a:xfrm>
          <a:off x="2581275" y="4238625"/>
          <a:ext cx="2571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負荷４</a:t>
          </a:r>
        </a:p>
      </xdr:txBody>
    </xdr:sp>
    <xdr:clientData/>
  </xdr:oneCellAnchor>
  <xdr:oneCellAnchor>
    <xdr:from>
      <xdr:col>5</xdr:col>
      <xdr:colOff>295275</xdr:colOff>
      <xdr:row>23</xdr:row>
      <xdr:rowOff>114300</xdr:rowOff>
    </xdr:from>
    <xdr:ext cx="257175" cy="600075"/>
    <xdr:sp>
      <xdr:nvSpPr>
        <xdr:cNvPr id="23" name="TextBox 31"/>
        <xdr:cNvSpPr txBox="1">
          <a:spLocks noChangeArrowheads="1"/>
        </xdr:cNvSpPr>
      </xdr:nvSpPr>
      <xdr:spPr>
        <a:xfrm>
          <a:off x="3505200" y="4238625"/>
          <a:ext cx="2571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負荷10</a:t>
          </a:r>
        </a:p>
      </xdr:txBody>
    </xdr:sp>
    <xdr:clientData/>
  </xdr:oneCellAnchor>
  <xdr:oneCellAnchor>
    <xdr:from>
      <xdr:col>5</xdr:col>
      <xdr:colOff>666750</xdr:colOff>
      <xdr:row>23</xdr:row>
      <xdr:rowOff>114300</xdr:rowOff>
    </xdr:from>
    <xdr:ext cx="257175" cy="600075"/>
    <xdr:sp>
      <xdr:nvSpPr>
        <xdr:cNvPr id="24" name="TextBox 32"/>
        <xdr:cNvSpPr txBox="1">
          <a:spLocks noChangeArrowheads="1"/>
        </xdr:cNvSpPr>
      </xdr:nvSpPr>
      <xdr:spPr>
        <a:xfrm>
          <a:off x="3876675" y="4238625"/>
          <a:ext cx="2571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負荷１１</a:t>
          </a:r>
        </a:p>
      </xdr:txBody>
    </xdr:sp>
    <xdr:clientData/>
  </xdr:oneCellAnchor>
  <xdr:oneCellAnchor>
    <xdr:from>
      <xdr:col>6</xdr:col>
      <xdr:colOff>333375</xdr:colOff>
      <xdr:row>23</xdr:row>
      <xdr:rowOff>114300</xdr:rowOff>
    </xdr:from>
    <xdr:ext cx="257175" cy="600075"/>
    <xdr:sp>
      <xdr:nvSpPr>
        <xdr:cNvPr id="25" name="TextBox 33"/>
        <xdr:cNvSpPr txBox="1">
          <a:spLocks noChangeArrowheads="1"/>
        </xdr:cNvSpPr>
      </xdr:nvSpPr>
      <xdr:spPr>
        <a:xfrm>
          <a:off x="4362450" y="4238625"/>
          <a:ext cx="2571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負荷１２</a:t>
          </a:r>
        </a:p>
      </xdr:txBody>
    </xdr:sp>
    <xdr:clientData/>
  </xdr:oneCellAnchor>
  <xdr:oneCellAnchor>
    <xdr:from>
      <xdr:col>4</xdr:col>
      <xdr:colOff>333375</xdr:colOff>
      <xdr:row>24</xdr:row>
      <xdr:rowOff>28575</xdr:rowOff>
    </xdr:from>
    <xdr:ext cx="657225" cy="219075"/>
    <xdr:sp>
      <xdr:nvSpPr>
        <xdr:cNvPr id="26" name="TextBox 34"/>
        <xdr:cNvSpPr txBox="1">
          <a:spLocks noChangeArrowheads="1"/>
        </xdr:cNvSpPr>
      </xdr:nvSpPr>
      <xdr:spPr>
        <a:xfrm>
          <a:off x="2857500" y="4333875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・・・</a:t>
          </a:r>
        </a:p>
      </xdr:txBody>
    </xdr:sp>
    <xdr:clientData/>
  </xdr:oneCellAnchor>
  <xdr:oneCellAnchor>
    <xdr:from>
      <xdr:col>4</xdr:col>
      <xdr:colOff>333375</xdr:colOff>
      <xdr:row>22</xdr:row>
      <xdr:rowOff>66675</xdr:rowOff>
    </xdr:from>
    <xdr:ext cx="657225" cy="228600"/>
    <xdr:sp>
      <xdr:nvSpPr>
        <xdr:cNvPr id="27" name="TextBox 35"/>
        <xdr:cNvSpPr txBox="1">
          <a:spLocks noChangeArrowheads="1"/>
        </xdr:cNvSpPr>
      </xdr:nvSpPr>
      <xdr:spPr>
        <a:xfrm>
          <a:off x="2857500" y="40100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・・・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showZeros="0" tabSelected="1" workbookViewId="0" topLeftCell="A1">
      <pane ySplit="2" topLeftCell="BM3" activePane="bottomLeft" state="frozen"/>
      <selection pane="topLeft" activeCell="A1" sqref="A1"/>
      <selection pane="bottomLeft" activeCell="E4" sqref="E4"/>
    </sheetView>
  </sheetViews>
  <sheetFormatPr defaultColWidth="8.796875" defaultRowHeight="14.25"/>
  <cols>
    <col min="1" max="1" width="7.09765625" style="0" bestFit="1" customWidth="1"/>
    <col min="2" max="2" width="7.09765625" style="0" customWidth="1"/>
    <col min="3" max="3" width="5.19921875" style="0" bestFit="1" customWidth="1"/>
    <col min="4" max="4" width="7.09765625" style="0" bestFit="1" customWidth="1"/>
    <col min="5" max="5" width="7.19921875" style="0" bestFit="1" customWidth="1"/>
    <col min="6" max="6" width="8.59765625" style="2" customWidth="1"/>
    <col min="7" max="7" width="7.09765625" style="2" customWidth="1"/>
    <col min="8" max="8" width="7.09765625" style="0" hidden="1" customWidth="1"/>
    <col min="9" max="9" width="10.5" style="0" hidden="1" customWidth="1"/>
    <col min="10" max="10" width="5.19921875" style="0" hidden="1" customWidth="1"/>
    <col min="11" max="11" width="7.09765625" style="0" hidden="1" customWidth="1"/>
    <col min="12" max="12" width="7.19921875" style="0" hidden="1" customWidth="1"/>
    <col min="13" max="13" width="6.19921875" style="2" hidden="1" customWidth="1"/>
    <col min="14" max="14" width="7.09765625" style="2" hidden="1" customWidth="1"/>
    <col min="15" max="15" width="9.19921875" style="1" hidden="1" customWidth="1"/>
    <col min="16" max="17" width="5.19921875" style="0" hidden="1" customWidth="1"/>
    <col min="18" max="18" width="8.5" style="3" hidden="1" customWidth="1"/>
  </cols>
  <sheetData>
    <row r="1" spans="1:15" ht="13.5">
      <c r="A1" s="14" t="s">
        <v>6</v>
      </c>
      <c r="B1" s="14"/>
      <c r="H1" s="17" t="s">
        <v>7</v>
      </c>
      <c r="I1" s="13"/>
      <c r="O1" s="14" t="s">
        <v>27</v>
      </c>
    </row>
    <row r="2" spans="1:18" s="12" customFormat="1" ht="27">
      <c r="A2" s="4" t="s">
        <v>1</v>
      </c>
      <c r="B2" s="4" t="s">
        <v>12</v>
      </c>
      <c r="C2" s="5" t="s">
        <v>10</v>
      </c>
      <c r="D2" s="5" t="s">
        <v>11</v>
      </c>
      <c r="E2" s="4" t="s">
        <v>0</v>
      </c>
      <c r="F2" s="6" t="s">
        <v>9</v>
      </c>
      <c r="G2" s="6" t="s">
        <v>8</v>
      </c>
      <c r="H2" s="7" t="s">
        <v>1</v>
      </c>
      <c r="I2" s="7" t="s">
        <v>12</v>
      </c>
      <c r="J2" s="8" t="s">
        <v>10</v>
      </c>
      <c r="K2" s="8" t="s">
        <v>11</v>
      </c>
      <c r="L2" s="7" t="s">
        <v>0</v>
      </c>
      <c r="M2" s="9" t="s">
        <v>9</v>
      </c>
      <c r="N2" s="9" t="s">
        <v>8</v>
      </c>
      <c r="O2" s="10" t="s">
        <v>2</v>
      </c>
      <c r="P2" s="11" t="s">
        <v>3</v>
      </c>
      <c r="Q2" s="11" t="s">
        <v>4</v>
      </c>
      <c r="R2" s="15" t="s">
        <v>5</v>
      </c>
    </row>
    <row r="3" spans="1:18" ht="13.5">
      <c r="A3">
        <v>50</v>
      </c>
      <c r="B3" t="s">
        <v>14</v>
      </c>
      <c r="C3">
        <v>0.6</v>
      </c>
      <c r="D3">
        <f>SUM(C3:C$65536)</f>
        <v>7.199999999999998</v>
      </c>
      <c r="E3">
        <v>5.5</v>
      </c>
      <c r="F3" s="2">
        <f>IF(E3&lt;&gt;0,35.6*D3*A3/(1000*E3),"")</f>
        <v>2.3301818181818175</v>
      </c>
      <c r="G3" s="16">
        <f>IF(F3&lt;&gt;"",SUM(F$3:F3),"")</f>
        <v>2.3301818181818175</v>
      </c>
      <c r="H3">
        <v>10</v>
      </c>
      <c r="I3" t="s">
        <v>13</v>
      </c>
      <c r="J3">
        <v>40</v>
      </c>
      <c r="K3">
        <f>SUM(J3:$J$65536)</f>
        <v>60</v>
      </c>
      <c r="L3">
        <v>14</v>
      </c>
      <c r="M3" s="2">
        <f>IF(L3&lt;&gt;0,30.8*K3*H3/(1000*L3),"")</f>
        <v>1.32</v>
      </c>
      <c r="N3" s="16">
        <f>IF(M3&lt;&gt;"",SUM(M$3:M3),"")</f>
        <v>1.32</v>
      </c>
      <c r="O3" s="1">
        <v>1.6</v>
      </c>
      <c r="P3" s="19">
        <v>1.6</v>
      </c>
      <c r="Q3" s="18">
        <v>1</v>
      </c>
      <c r="R3" s="3">
        <f>PI()*(P3/2)^2*Q3</f>
        <v>2.0106192982974678</v>
      </c>
    </row>
    <row r="4" spans="1:18" ht="13.5">
      <c r="A4">
        <v>2.1</v>
      </c>
      <c r="B4" t="s">
        <v>15</v>
      </c>
      <c r="C4">
        <v>0.6</v>
      </c>
      <c r="D4">
        <f>SUM(C4:C$65536)</f>
        <v>6.599999999999999</v>
      </c>
      <c r="E4">
        <v>2</v>
      </c>
      <c r="F4" s="2">
        <f aca="true" t="shared" si="0" ref="F4:F21">IF(E4&lt;&gt;0,35.6*D4*A4/(1000*E4),"")</f>
        <v>0.24670799999999998</v>
      </c>
      <c r="G4" s="16">
        <f>IF(F4&lt;&gt;"",SUM(F$3:F4),"")</f>
        <v>2.5768898181818174</v>
      </c>
      <c r="H4">
        <v>10</v>
      </c>
      <c r="I4" t="s">
        <v>26</v>
      </c>
      <c r="J4">
        <v>10</v>
      </c>
      <c r="K4">
        <f>SUM(J4:$J$65536)</f>
        <v>20</v>
      </c>
      <c r="L4">
        <v>14</v>
      </c>
      <c r="M4" s="2">
        <f aca="true" t="shared" si="1" ref="M4:M22">IF(L4&lt;&gt;0,30.8*K4*H4/(1000*L4),"")</f>
        <v>0.44</v>
      </c>
      <c r="N4" s="16">
        <f>IF(M4&lt;&gt;"",SUM(M$3:M4),"")</f>
        <v>1.76</v>
      </c>
      <c r="O4" s="1">
        <v>2</v>
      </c>
      <c r="P4" s="19">
        <v>2</v>
      </c>
      <c r="Q4" s="18">
        <v>1</v>
      </c>
      <c r="R4" s="3">
        <f>PI()*(P4/2)^2*Q4</f>
        <v>3.141592653589793</v>
      </c>
    </row>
    <row r="5" spans="1:18" ht="13.5">
      <c r="A5">
        <v>2.1</v>
      </c>
      <c r="B5" t="s">
        <v>16</v>
      </c>
      <c r="C5">
        <v>0.6</v>
      </c>
      <c r="D5">
        <f>SUM(C5:C$65536)</f>
        <v>5.999999999999999</v>
      </c>
      <c r="E5">
        <v>2</v>
      </c>
      <c r="F5" s="2">
        <f t="shared" si="0"/>
        <v>0.22427999999999998</v>
      </c>
      <c r="G5" s="16">
        <f>IF(F5&lt;&gt;"",SUM(F$3:F5),"")</f>
        <v>2.801169818181817</v>
      </c>
      <c r="H5">
        <v>10</v>
      </c>
      <c r="I5" t="s">
        <v>26</v>
      </c>
      <c r="J5">
        <v>10</v>
      </c>
      <c r="K5">
        <f>SUM(J5:$J$65536)</f>
        <v>10</v>
      </c>
      <c r="L5">
        <v>14</v>
      </c>
      <c r="M5" s="2">
        <f t="shared" si="1"/>
        <v>0.22</v>
      </c>
      <c r="N5" s="16">
        <f>IF(M5&lt;&gt;"",SUM(M$3:M5),"")</f>
        <v>1.98</v>
      </c>
      <c r="O5" s="1">
        <v>2.6</v>
      </c>
      <c r="P5" s="19">
        <v>2.6</v>
      </c>
      <c r="Q5" s="18">
        <v>1</v>
      </c>
      <c r="R5" s="3">
        <f>PI()*(P5/2)^2*Q5</f>
        <v>5.3092915845667505</v>
      </c>
    </row>
    <row r="6" spans="1:18" ht="13.5">
      <c r="A6">
        <v>2.1</v>
      </c>
      <c r="B6" t="s">
        <v>17</v>
      </c>
      <c r="C6">
        <v>0.6</v>
      </c>
      <c r="D6">
        <f>SUM(C6:C$65536)</f>
        <v>5.3999999999999995</v>
      </c>
      <c r="E6">
        <v>2</v>
      </c>
      <c r="F6" s="2">
        <f t="shared" si="0"/>
        <v>0.20185199999999998</v>
      </c>
      <c r="G6" s="16">
        <f>IF(F6&lt;&gt;"",SUM(F$3:F6),"")</f>
        <v>3.0030218181818173</v>
      </c>
      <c r="K6">
        <f>SUM(J6:$J$65536)</f>
        <v>0</v>
      </c>
      <c r="M6" s="2">
        <f t="shared" si="1"/>
      </c>
      <c r="N6" s="16">
        <f>IF(M6&lt;&gt;"",SUM(M$3:M6),"")</f>
      </c>
      <c r="O6" s="1">
        <v>2</v>
      </c>
      <c r="P6">
        <v>0.6</v>
      </c>
      <c r="Q6">
        <v>7</v>
      </c>
      <c r="R6" s="3">
        <f>PI()*(P6/2)^2*Q6</f>
        <v>1.9792033717615698</v>
      </c>
    </row>
    <row r="7" spans="1:18" ht="13.5">
      <c r="A7">
        <v>2.1</v>
      </c>
      <c r="B7" t="s">
        <v>18</v>
      </c>
      <c r="C7">
        <v>0.6</v>
      </c>
      <c r="D7">
        <f>SUM(C7:C$65536)</f>
        <v>4.8</v>
      </c>
      <c r="E7">
        <v>2</v>
      </c>
      <c r="F7" s="2">
        <f t="shared" si="0"/>
        <v>0.179424</v>
      </c>
      <c r="G7" s="16">
        <f>IF(F7&lt;&gt;"",SUM(F$3:F7),"")</f>
        <v>3.1824458181818174</v>
      </c>
      <c r="K7">
        <f>SUM(J7:$J$65536)</f>
        <v>0</v>
      </c>
      <c r="M7" s="2">
        <f t="shared" si="1"/>
      </c>
      <c r="N7" s="16">
        <f>IF(M7&lt;&gt;"",SUM(M$3:M7),"")</f>
      </c>
      <c r="O7" s="1">
        <v>3.5</v>
      </c>
      <c r="P7">
        <v>0.8</v>
      </c>
      <c r="Q7">
        <v>7</v>
      </c>
      <c r="R7" s="3">
        <f aca="true" t="shared" si="2" ref="R7:R20">PI()*(P7/2)^2*Q7</f>
        <v>3.518583772020569</v>
      </c>
    </row>
    <row r="8" spans="1:18" ht="13.5">
      <c r="A8">
        <v>2.1</v>
      </c>
      <c r="B8" t="s">
        <v>19</v>
      </c>
      <c r="C8">
        <v>0.6</v>
      </c>
      <c r="D8">
        <f>SUM(C8:C$65536)</f>
        <v>4.2</v>
      </c>
      <c r="E8">
        <v>2</v>
      </c>
      <c r="F8" s="2">
        <f t="shared" si="0"/>
        <v>0.156996</v>
      </c>
      <c r="G8" s="16">
        <f>IF(F8&lt;&gt;"",SUM(F$3:F8),"")</f>
        <v>3.3394418181818173</v>
      </c>
      <c r="K8">
        <f>SUM(J8:$J$65536)</f>
        <v>0</v>
      </c>
      <c r="M8" s="2">
        <f t="shared" si="1"/>
      </c>
      <c r="N8" s="16">
        <f>IF(M8&lt;&gt;"",SUM(M$3:M8),"")</f>
      </c>
      <c r="O8" s="1">
        <v>5.5</v>
      </c>
      <c r="P8">
        <v>1</v>
      </c>
      <c r="Q8">
        <v>7</v>
      </c>
      <c r="R8" s="3">
        <f t="shared" si="2"/>
        <v>5.497787143782138</v>
      </c>
    </row>
    <row r="9" spans="1:18" ht="13.5">
      <c r="A9">
        <v>2.1</v>
      </c>
      <c r="B9" t="s">
        <v>20</v>
      </c>
      <c r="C9">
        <v>0.6</v>
      </c>
      <c r="D9">
        <f>SUM(C9:C$65536)</f>
        <v>3.6</v>
      </c>
      <c r="E9">
        <v>2</v>
      </c>
      <c r="F9" s="2">
        <f t="shared" si="0"/>
        <v>0.13456800000000002</v>
      </c>
      <c r="G9" s="16">
        <f>IF(F9&lt;&gt;"",SUM(F$3:F9),"")</f>
        <v>3.474009818181817</v>
      </c>
      <c r="K9">
        <f>SUM(J9:$J$65536)</f>
        <v>0</v>
      </c>
      <c r="M9" s="2">
        <f t="shared" si="1"/>
      </c>
      <c r="N9" s="16">
        <f>IF(M9&lt;&gt;"",SUM(M$3:M9),"")</f>
      </c>
      <c r="O9" s="1">
        <v>8</v>
      </c>
      <c r="P9">
        <v>1.2</v>
      </c>
      <c r="Q9">
        <v>7</v>
      </c>
      <c r="R9" s="3">
        <f t="shared" si="2"/>
        <v>7.916813487046279</v>
      </c>
    </row>
    <row r="10" spans="1:18" ht="13.5">
      <c r="A10">
        <v>2.1</v>
      </c>
      <c r="B10" t="s">
        <v>21</v>
      </c>
      <c r="C10">
        <v>0.6</v>
      </c>
      <c r="D10">
        <f>SUM(C10:C$65536)</f>
        <v>3</v>
      </c>
      <c r="E10">
        <v>2</v>
      </c>
      <c r="F10" s="2">
        <f t="shared" si="0"/>
        <v>0.11214000000000002</v>
      </c>
      <c r="G10" s="16">
        <f>IF(F10&lt;&gt;"",SUM(F$3:F10),"")</f>
        <v>3.586149818181817</v>
      </c>
      <c r="K10">
        <f>SUM(J10:$J$65536)</f>
        <v>0</v>
      </c>
      <c r="M10" s="2">
        <f t="shared" si="1"/>
      </c>
      <c r="N10" s="16">
        <f>IF(M10&lt;&gt;"",SUM(M$3:M10),"")</f>
      </c>
      <c r="O10" s="1">
        <v>14</v>
      </c>
      <c r="P10">
        <v>1.6</v>
      </c>
      <c r="Q10">
        <v>7</v>
      </c>
      <c r="R10" s="3">
        <f t="shared" si="2"/>
        <v>14.074335088082275</v>
      </c>
    </row>
    <row r="11" spans="1:18" ht="13.5">
      <c r="A11">
        <v>2.1</v>
      </c>
      <c r="B11" t="s">
        <v>22</v>
      </c>
      <c r="C11">
        <v>0.6</v>
      </c>
      <c r="D11">
        <f>SUM(C11:C$65536)</f>
        <v>2.4</v>
      </c>
      <c r="E11">
        <v>2</v>
      </c>
      <c r="F11" s="2">
        <f t="shared" si="0"/>
        <v>0.089712</v>
      </c>
      <c r="G11" s="16">
        <f>IF(F11&lt;&gt;"",SUM(F$3:F11),"")</f>
        <v>3.6758618181818172</v>
      </c>
      <c r="K11">
        <f>SUM(J11:$J$65536)</f>
        <v>0</v>
      </c>
      <c r="M11" s="2">
        <f t="shared" si="1"/>
      </c>
      <c r="N11" s="16">
        <f>IF(M11&lt;&gt;"",SUM(M$3:M11),"")</f>
      </c>
      <c r="O11" s="1">
        <v>22</v>
      </c>
      <c r="P11">
        <v>2</v>
      </c>
      <c r="Q11">
        <v>7</v>
      </c>
      <c r="R11" s="3">
        <f t="shared" si="2"/>
        <v>21.991148575128552</v>
      </c>
    </row>
    <row r="12" spans="1:18" ht="13.5">
      <c r="A12">
        <v>2.1</v>
      </c>
      <c r="B12" t="s">
        <v>23</v>
      </c>
      <c r="C12">
        <v>0.6</v>
      </c>
      <c r="D12">
        <f>SUM(C12:C$65536)</f>
        <v>1.7999999999999998</v>
      </c>
      <c r="E12">
        <v>2</v>
      </c>
      <c r="F12" s="2">
        <f t="shared" si="0"/>
        <v>0.06728400000000001</v>
      </c>
      <c r="G12" s="16">
        <f>IF(F12&lt;&gt;"",SUM(F$3:F12),"")</f>
        <v>3.743145818181817</v>
      </c>
      <c r="K12">
        <f>SUM(J12:$J$65536)</f>
        <v>0</v>
      </c>
      <c r="M12" s="2">
        <f t="shared" si="1"/>
      </c>
      <c r="N12" s="16">
        <f>IF(M12&lt;&gt;"",SUM(M$3:M12),"")</f>
      </c>
      <c r="O12" s="1">
        <v>38</v>
      </c>
      <c r="P12">
        <v>2.6</v>
      </c>
      <c r="Q12">
        <v>7</v>
      </c>
      <c r="R12" s="3">
        <f t="shared" si="2"/>
        <v>37.165041091967254</v>
      </c>
    </row>
    <row r="13" spans="1:18" ht="13.5">
      <c r="A13">
        <v>2.1</v>
      </c>
      <c r="B13" t="s">
        <v>24</v>
      </c>
      <c r="C13">
        <v>0.6</v>
      </c>
      <c r="D13">
        <f>SUM(C13:C$65536)</f>
        <v>1.2</v>
      </c>
      <c r="E13">
        <v>2</v>
      </c>
      <c r="F13" s="2">
        <f t="shared" si="0"/>
        <v>0.044856</v>
      </c>
      <c r="G13" s="16">
        <f>IF(F13&lt;&gt;"",SUM(F$3:F13),"")</f>
        <v>3.788001818181817</v>
      </c>
      <c r="K13">
        <f>SUM(J13:$J$65536)</f>
        <v>0</v>
      </c>
      <c r="M13" s="2">
        <f t="shared" si="1"/>
      </c>
      <c r="N13" s="16">
        <f>IF(M13&lt;&gt;"",SUM(M$3:M13),"")</f>
      </c>
      <c r="O13" s="1">
        <v>60</v>
      </c>
      <c r="P13">
        <v>2</v>
      </c>
      <c r="Q13">
        <v>19</v>
      </c>
      <c r="R13" s="3">
        <f t="shared" si="2"/>
        <v>59.690260418206066</v>
      </c>
    </row>
    <row r="14" spans="1:18" ht="13.5">
      <c r="A14">
        <v>2.1</v>
      </c>
      <c r="B14" t="s">
        <v>25</v>
      </c>
      <c r="C14">
        <v>0.6</v>
      </c>
      <c r="D14">
        <f>SUM(C14:C$65536)</f>
        <v>0.6</v>
      </c>
      <c r="E14">
        <v>2</v>
      </c>
      <c r="F14" s="2">
        <f t="shared" si="0"/>
        <v>0.022428</v>
      </c>
      <c r="G14" s="16">
        <f>IF(F14&lt;&gt;"",SUM(F$3:F14),"")</f>
        <v>3.810429818181817</v>
      </c>
      <c r="K14">
        <f>SUM(J14:$J$65536)</f>
        <v>0</v>
      </c>
      <c r="M14" s="2">
        <f t="shared" si="1"/>
      </c>
      <c r="N14" s="16">
        <f>IF(M14&lt;&gt;"",SUM(M$3:M14),"")</f>
      </c>
      <c r="O14" s="1">
        <v>100</v>
      </c>
      <c r="P14">
        <v>2.6</v>
      </c>
      <c r="Q14">
        <v>19</v>
      </c>
      <c r="R14" s="3">
        <f t="shared" si="2"/>
        <v>100.87654010676826</v>
      </c>
    </row>
    <row r="15" spans="4:18" ht="13.5">
      <c r="D15">
        <f>SUM(C15:C$65536)</f>
        <v>0</v>
      </c>
      <c r="F15" s="2">
        <f t="shared" si="0"/>
      </c>
      <c r="G15" s="16">
        <f>IF(F15&lt;&gt;"",SUM(F$3:F15),"")</f>
      </c>
      <c r="K15">
        <f>SUM(J15:$J$65536)</f>
        <v>0</v>
      </c>
      <c r="M15" s="2">
        <f t="shared" si="1"/>
      </c>
      <c r="N15" s="16">
        <f>IF(M15&lt;&gt;"",SUM(M$3:M15),"")</f>
      </c>
      <c r="O15" s="1">
        <v>150</v>
      </c>
      <c r="P15">
        <v>2.3</v>
      </c>
      <c r="Q15">
        <v>37</v>
      </c>
      <c r="R15" s="3">
        <f t="shared" si="2"/>
        <v>153.72598252178253</v>
      </c>
    </row>
    <row r="16" spans="4:18" ht="13.5">
      <c r="D16">
        <f>SUM(C16:C$65536)</f>
        <v>0</v>
      </c>
      <c r="F16" s="2">
        <f t="shared" si="0"/>
      </c>
      <c r="G16" s="16">
        <f>IF(F16&lt;&gt;"",SUM(F$3:F16),"")</f>
      </c>
      <c r="M16" s="2">
        <f t="shared" si="1"/>
      </c>
      <c r="N16" s="16">
        <f>IF(M16&lt;&gt;"",SUM(M$3:M16),"")</f>
      </c>
      <c r="O16" s="1">
        <v>200</v>
      </c>
      <c r="P16">
        <v>2.6</v>
      </c>
      <c r="Q16">
        <v>37</v>
      </c>
      <c r="R16" s="3">
        <f t="shared" si="2"/>
        <v>196.44378862896977</v>
      </c>
    </row>
    <row r="17" spans="4:18" ht="13.5">
      <c r="D17">
        <f>SUM(C17:C$65536)</f>
        <v>0</v>
      </c>
      <c r="F17" s="2">
        <f t="shared" si="0"/>
      </c>
      <c r="G17" s="16">
        <f>IF(F17&lt;&gt;"",SUM(F$3:F17),"")</f>
      </c>
      <c r="M17" s="2">
        <f t="shared" si="1"/>
      </c>
      <c r="N17" s="16">
        <f>IF(M17&lt;&gt;"",SUM(M$3:M17),"")</f>
      </c>
      <c r="O17" s="1">
        <v>250</v>
      </c>
      <c r="P17">
        <v>2.3</v>
      </c>
      <c r="Q17">
        <v>61</v>
      </c>
      <c r="R17" s="3">
        <f t="shared" si="2"/>
        <v>253.44013334672255</v>
      </c>
    </row>
    <row r="18" spans="4:18" ht="13.5">
      <c r="D18">
        <f>SUM(C18:C$65536)</f>
        <v>0</v>
      </c>
      <c r="F18" s="2">
        <f t="shared" si="0"/>
      </c>
      <c r="G18" s="16">
        <f>IF(F18&lt;&gt;"",SUM(F$3:F18),"")</f>
      </c>
      <c r="M18" s="2">
        <f t="shared" si="1"/>
      </c>
      <c r="N18" s="16">
        <f>IF(M18&lt;&gt;"",SUM(M$3:M18),"")</f>
      </c>
      <c r="O18" s="1">
        <v>325</v>
      </c>
      <c r="P18">
        <v>2.6</v>
      </c>
      <c r="Q18">
        <v>61</v>
      </c>
      <c r="R18" s="3">
        <f t="shared" si="2"/>
        <v>323.86678665857175</v>
      </c>
    </row>
    <row r="19" spans="4:18" ht="13.5">
      <c r="D19">
        <f>SUM(C19:C$65536)</f>
        <v>0</v>
      </c>
      <c r="F19" s="2">
        <f t="shared" si="0"/>
      </c>
      <c r="G19" s="16">
        <f>IF(F19&lt;&gt;"",SUM(F$3:F19),"")</f>
      </c>
      <c r="M19" s="2">
        <f t="shared" si="1"/>
      </c>
      <c r="N19" s="16">
        <f>IF(M19&lt;&gt;"",SUM(M$3:M19),"")</f>
      </c>
      <c r="O19" s="1">
        <v>400</v>
      </c>
      <c r="P19">
        <v>2.9</v>
      </c>
      <c r="Q19">
        <v>61</v>
      </c>
      <c r="R19" s="3">
        <f t="shared" si="2"/>
        <v>402.91711180452495</v>
      </c>
    </row>
    <row r="20" spans="4:18" ht="13.5">
      <c r="D20">
        <f>SUM(C20:C$65536)</f>
        <v>0</v>
      </c>
      <c r="F20" s="2">
        <f t="shared" si="0"/>
      </c>
      <c r="G20" s="16">
        <f>IF(F20&lt;&gt;"",SUM(F$3:F20),"")</f>
      </c>
      <c r="M20" s="2">
        <f t="shared" si="1"/>
      </c>
      <c r="N20" s="16">
        <f>IF(M20&lt;&gt;"",SUM(M$3:M20),"")</f>
      </c>
      <c r="O20" s="1">
        <v>500</v>
      </c>
      <c r="P20">
        <v>3.2</v>
      </c>
      <c r="Q20">
        <v>61</v>
      </c>
      <c r="R20" s="3">
        <f t="shared" si="2"/>
        <v>490.59110878458216</v>
      </c>
    </row>
    <row r="21" spans="4:14" ht="13.5">
      <c r="D21">
        <f>SUM(C21:C$65536)</f>
        <v>0</v>
      </c>
      <c r="F21" s="2">
        <f t="shared" si="0"/>
      </c>
      <c r="G21" s="16">
        <f>IF(F21&lt;&gt;"",SUM(F$3:F21),"")</f>
      </c>
      <c r="M21" s="2">
        <f t="shared" si="1"/>
      </c>
      <c r="N21" s="16">
        <f>IF(M21&lt;&gt;"",SUM(M$3:M21),"")</f>
      </c>
    </row>
    <row r="22" spans="4:19" ht="13.5">
      <c r="D22">
        <f>SUM(C22:C$65536)</f>
        <v>0</v>
      </c>
      <c r="F22"/>
      <c r="M22" s="2">
        <f t="shared" si="1"/>
      </c>
      <c r="N22" s="16">
        <f>IF(M22&lt;&gt;"",SUM(M$3:M22),"")</f>
      </c>
      <c r="R22"/>
      <c r="S22" s="3"/>
    </row>
    <row r="23" spans="6:19" ht="14.25">
      <c r="F23"/>
      <c r="M23"/>
      <c r="R23"/>
      <c r="S23" s="3"/>
    </row>
    <row r="24" spans="6:19" ht="14.25">
      <c r="F24"/>
      <c r="M24"/>
      <c r="R24"/>
      <c r="S24" s="3"/>
    </row>
    <row r="25" spans="6:19" ht="14.25">
      <c r="F25"/>
      <c r="M25"/>
      <c r="R25"/>
      <c r="S25" s="3"/>
    </row>
    <row r="26" spans="6:19" ht="14.25">
      <c r="F26"/>
      <c r="M26"/>
      <c r="R26"/>
      <c r="S26" s="3"/>
    </row>
    <row r="27" spans="6:19" ht="14.25">
      <c r="F27"/>
      <c r="M27"/>
      <c r="R27"/>
      <c r="S27" s="3"/>
    </row>
    <row r="28" spans="6:19" ht="13.5">
      <c r="F28"/>
      <c r="M28"/>
      <c r="R28"/>
      <c r="S28" s="3"/>
    </row>
    <row r="29" ht="13.5">
      <c r="N29" s="2">
        <f>IF(M29,SUM($M$3:M29),"")</f>
      </c>
    </row>
    <row r="30" ht="13.5">
      <c r="N30" s="2">
        <f>IF(M30,SUM($M$3:M30),"")</f>
      </c>
    </row>
    <row r="31" ht="13.5">
      <c r="N31" s="2">
        <f>IF(M31,SUM($M$3:M31),"")</f>
      </c>
    </row>
    <row r="32" ht="13.5">
      <c r="N32" s="2">
        <f>IF(M32,SUM($M$3:M32),"")</f>
      </c>
    </row>
    <row r="33" ht="13.5">
      <c r="N33" s="2">
        <f>IF(M33,SUM($M$3:M33),"")</f>
      </c>
    </row>
    <row r="34" ht="13.5">
      <c r="N34" s="2">
        <f>IF(M34,SUM($M$3:M34),"")</f>
      </c>
    </row>
    <row r="35" spans="7:14" ht="13.5">
      <c r="G35" s="2">
        <f>IF(F35,SUM($F$3:F35),"")</f>
      </c>
      <c r="N35" s="2">
        <f>IF(M35,SUM($M$3:M35),"")</f>
      </c>
    </row>
    <row r="36" spans="7:14" ht="13.5">
      <c r="G36" s="2">
        <f>IF(F36,SUM($F$3:F36),"")</f>
      </c>
      <c r="N36" s="2">
        <f>IF(M36,SUM($M$3:M36),"")</f>
      </c>
    </row>
    <row r="37" spans="7:14" ht="13.5">
      <c r="G37" s="2">
        <f>IF(F37,SUM($F$3:F37),"")</f>
      </c>
      <c r="N37" s="2">
        <f>IF(M37,SUM($M$3:M37),"")</f>
      </c>
    </row>
    <row r="38" spans="7:14" ht="13.5">
      <c r="G38" s="2">
        <f>IF(F38,SUM($F$3:F38),"")</f>
      </c>
      <c r="N38" s="2">
        <f>IF(M38,SUM($M$3:M38),"")</f>
      </c>
    </row>
    <row r="39" spans="7:14" ht="13.5">
      <c r="G39" s="2">
        <f>IF(F39,SUM($F$3:F39),"")</f>
      </c>
      <c r="N39" s="2">
        <f>IF(M39,SUM($M$3:M39),"")</f>
      </c>
    </row>
    <row r="40" spans="7:14" ht="13.5">
      <c r="G40" s="2">
        <f>IF(F40,SUM($F$3:F40),"")</f>
      </c>
      <c r="N40" s="2">
        <f>IF(M40,SUM($M$3:M40),"")</f>
      </c>
    </row>
    <row r="41" spans="7:14" ht="13.5">
      <c r="G41" s="2">
        <f>IF(F41,SUM($F$3:F41),"")</f>
      </c>
      <c r="N41" s="2">
        <f>IF(M41,SUM($M$3:M41),"")</f>
      </c>
    </row>
    <row r="42" spans="7:14" ht="13.5">
      <c r="G42" s="2">
        <f>IF(F42,SUM($F$3:F42),"")</f>
      </c>
      <c r="N42" s="2">
        <f>IF(M42,SUM($M$3:M42),"")</f>
      </c>
    </row>
    <row r="43" spans="7:14" ht="13.5">
      <c r="G43" s="2">
        <f>IF(F43,SUM($F$3:F43),"")</f>
      </c>
      <c r="N43" s="2">
        <f>IF(M43,SUM($M$3:M43),"")</f>
      </c>
    </row>
    <row r="44" spans="7:14" ht="13.5">
      <c r="G44" s="2">
        <f>IF(F44,SUM($F$3:F44),"")</f>
      </c>
      <c r="N44" s="2">
        <f>IF(M44,SUM($M$3:M44),"")</f>
      </c>
    </row>
    <row r="45" spans="7:14" ht="13.5">
      <c r="G45" s="2">
        <f>IF(F45,SUM($F$3:F45),"")</f>
      </c>
      <c r="N45" s="2">
        <f>IF(M45,SUM($M$3:M45),"")</f>
      </c>
    </row>
    <row r="46" spans="7:14" ht="13.5">
      <c r="G46" s="2">
        <f>IF(F46,SUM($F$3:F46),"")</f>
      </c>
      <c r="N46" s="2">
        <f>IF(M46,SUM($M$3:M46),"")</f>
      </c>
    </row>
    <row r="47" spans="7:14" ht="13.5">
      <c r="G47" s="2">
        <f>IF(F47,SUM($F$3:F47),"")</f>
      </c>
      <c r="N47" s="2">
        <f>IF(M47,SUM($M$3:M47),"")</f>
      </c>
    </row>
    <row r="48" spans="7:14" ht="13.5">
      <c r="G48" s="2">
        <f>IF(F48,SUM($F$3:F48),"")</f>
      </c>
      <c r="N48" s="2">
        <f>IF(M48,SUM($M$3:M48),"")</f>
      </c>
    </row>
    <row r="49" spans="7:14" ht="13.5">
      <c r="G49" s="2">
        <f>IF(F49,SUM($F$3:F49),"")</f>
      </c>
      <c r="N49" s="2">
        <f>IF(M49,SUM($M$3:M49),"")</f>
      </c>
    </row>
    <row r="50" spans="7:14" ht="13.5">
      <c r="G50" s="2">
        <f>IF(F50,SUM($F$3:F50),"")</f>
      </c>
      <c r="N50" s="2">
        <f>IF(M50,SUM($M$3:M50),"")</f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徳山電業株式会社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真愚</dc:creator>
  <cp:keywords/>
  <dc:description/>
  <cp:lastModifiedBy>真愚</cp:lastModifiedBy>
  <dcterms:created xsi:type="dcterms:W3CDTF">2001-09-16T01:47:48Z</dcterms:created>
  <dcterms:modified xsi:type="dcterms:W3CDTF">2009-09-03T14:56:55Z</dcterms:modified>
  <cp:category/>
  <cp:version/>
  <cp:contentType/>
  <cp:contentStatus/>
</cp:coreProperties>
</file>